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S1\Documents\VAT\prewskaźnik przez firmę\Zarządzenie  o prewspólczynniku i wskażniku\na 2022\wyliczenia na podst 2021 - na 2022r\"/>
    </mc:Choice>
  </mc:AlternateContent>
  <xr:revisionPtr revIDLastSave="0" documentId="13_ncr:1_{0ABDF472-52EB-4B63-9C95-E46CA7C03BC7}" xr6:coauthVersionLast="47" xr6:coauthVersionMax="47" xr10:uidLastSave="{00000000-0000-0000-0000-000000000000}"/>
  <bookViews>
    <workbookView xWindow="0" yWindow="0" windowWidth="22920" windowHeight="15300" xr2:uid="{00000000-000D-0000-FFFF-FFFF00000000}"/>
  </bookViews>
  <sheets>
    <sheet name="Zał nr 1" sheetId="1" r:id="rId1"/>
    <sheet name="Zał nr 2" sheetId="2" r:id="rId2"/>
    <sheet name="Arkusz3" sheetId="3" r:id="rId3"/>
  </sheets>
  <externalReferences>
    <externalReference r:id="rId4"/>
  </externalReferenc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5" i="1" l="1"/>
  <c r="F22" i="2" l="1"/>
  <c r="D22" i="2"/>
  <c r="C22" i="2"/>
  <c r="B22" i="2"/>
  <c r="H21" i="2"/>
  <c r="H20" i="2"/>
  <c r="G20" i="2"/>
  <c r="E20" i="2"/>
  <c r="H19" i="2"/>
  <c r="G19" i="2"/>
  <c r="E19" i="2"/>
  <c r="H18" i="2"/>
  <c r="G18" i="2"/>
  <c r="E18" i="2"/>
  <c r="H17" i="2"/>
  <c r="G17" i="2"/>
  <c r="E17" i="2"/>
  <c r="H16" i="2"/>
  <c r="E16" i="2"/>
  <c r="H15" i="2"/>
  <c r="H14" i="2"/>
  <c r="G14" i="2"/>
  <c r="E14" i="2"/>
  <c r="H13" i="2"/>
  <c r="G13" i="2"/>
  <c r="E13" i="2"/>
  <c r="H12" i="2"/>
  <c r="G12" i="2"/>
  <c r="E12" i="2"/>
  <c r="H11" i="2"/>
  <c r="G11" i="2"/>
  <c r="E11" i="2"/>
  <c r="H10" i="2"/>
  <c r="G10" i="2"/>
  <c r="E10" i="2"/>
  <c r="G22" i="2" l="1"/>
  <c r="E22" i="2"/>
  <c r="B23" i="2"/>
  <c r="H22" i="2"/>
  <c r="B24" i="2" l="1"/>
</calcChain>
</file>

<file path=xl/sharedStrings.xml><?xml version="1.0" encoding="utf-8"?>
<sst xmlns="http://schemas.openxmlformats.org/spreadsheetml/2006/main" count="84" uniqueCount="69">
  <si>
    <t>Lp.</t>
  </si>
  <si>
    <t>Symbol</t>
  </si>
  <si>
    <t>Opis</t>
  </si>
  <si>
    <t>A</t>
  </si>
  <si>
    <t>Roczny obrót z działalności gospodarczej</t>
  </si>
  <si>
    <t>w tym (minus)</t>
  </si>
  <si>
    <t>-</t>
  </si>
  <si>
    <t xml:space="preserve">obrót (sprzedaż) z tytułu środków trwałych i  WNiP  podlegających amortyzacji, oraz gruntów i praw wieczystego użytkowania gruntów, jeżeli są zaliczane do środków trwałych – używanych przez podatnika na potrzeby jego działalności (Art.86 ust.2g ustawy VAT. Odwołanie  do przepisów art. 90 ust.5 ustawy VAT) </t>
  </si>
  <si>
    <t>obrót (sprzedaż) z transakcji pomocniczych w zakresie nieruchomości i pomocniczych transakcji finansowych, 2)usług wymienionych w art.43 ust.1 pkt 7, 12 i 38-41,  zakresie, w jakim transakcje te mają charakter pomocniczy (Art.86 ust.2g ustawy VAT. Odwołanie do przepisów art.90 ust.6 ustawy VAT).</t>
  </si>
  <si>
    <t>Dostawa towarów oraz świadczenie usług, dla których podatnikiem jest nabywca zgodnie z art. 17 ust. 1 pkt 7 lub 8 ustawy (zakup z odwrotnym obciążeniem, f-ra netto)</t>
  </si>
  <si>
    <t>Odszkodowanie tytułem wywłaszczenia gruntów na potrzeby budowy dróg w ramach Programu Budowy Krajowych Dróg</t>
  </si>
  <si>
    <t>a)</t>
  </si>
  <si>
    <t>odsetki od udzielonych pożyczek i od posiadanych papierów wartościowych</t>
  </si>
  <si>
    <t>dywidendy z tytułu posiadanych praw majątkowych</t>
  </si>
  <si>
    <t>b)</t>
  </si>
  <si>
    <t>c)</t>
  </si>
  <si>
    <t>d)</t>
  </si>
  <si>
    <t>e)</t>
  </si>
  <si>
    <t>f)</t>
  </si>
  <si>
    <t>g)</t>
  </si>
  <si>
    <t>h)</t>
  </si>
  <si>
    <t>obrót z tytułu środków trwałych i  WNiP (§ 3 ust.5 pkt 1) rozporządzenia MF)</t>
  </si>
  <si>
    <t>transakcje pomocnicze (§ 3 ust.5 pkt 2) rozporządzenia MF)</t>
  </si>
  <si>
    <t>X</t>
  </si>
  <si>
    <t>Proporcja do zastosowania</t>
  </si>
  <si>
    <t>odsetki od środków na rachunkach bankowych   (§2 ust.9)pkt.a) rozporz.MF)</t>
  </si>
  <si>
    <t>zwrot nadwyżki podatku VAT naliczonego nad należnym (§2 ust.9) pkt.b) rozp.MF)</t>
  </si>
  <si>
    <t>środki na wydzielonym rachunku, art.223 ust.1 ustawy o finansach publicznych (§2 ust.9) pkt.d) rozp.MF)</t>
  </si>
  <si>
    <t>odszkodowania należne jednostce samorządu terytorialnego, pomniejszone o kwoty odszkodowań stanowiących zapłatę, o której mowa w art. 29a ust. 1 ustawy,  (§2 ust.9) pkt.g) rozp.MF)</t>
  </si>
  <si>
    <t>B</t>
  </si>
  <si>
    <t xml:space="preserve">Dochody  wynikające ze sprawozdania rocznego z wykonania budżetu jednostki samorządu terytorialnego </t>
  </si>
  <si>
    <t xml:space="preserve">spadki, zapisy i darowizny w postaci pieniężnej na rzecz jednostki </t>
  </si>
  <si>
    <t>dochody i wydatki wykonane jedn.budżetowej +zasiłki, zapomogi (§2 ust.9) pkt.c) rozp.MF)</t>
  </si>
  <si>
    <t>kwoty stanowiące równowartość środków, innych niż stanowiące zapłatę, o której mowa w art. 29a ust. 1 ustawy, przekazanych zakładom budżetowym, innym jednostkom sektora finansów publicznych oraz innym osobom prawnym lub jednostkom organizacyjnym nieposiadającym osobowości prawnej, z wyłączeniem kwot, które zostały zwrócone, celem realizacji przez te podmioty zadań jednostki samorządu terytorialnego,(§2 ust.9) pkt.f) rozp.MF)</t>
  </si>
  <si>
    <t>Razem A</t>
  </si>
  <si>
    <t>Razem B</t>
  </si>
  <si>
    <t>Proporcja procentowa  A/B</t>
  </si>
  <si>
    <t>Miesiąc</t>
  </si>
  <si>
    <t>Sprzedaż - podstawa opodatkowania (netto)</t>
  </si>
  <si>
    <t>Sprzedaż opodatkowana</t>
  </si>
  <si>
    <t>Sprzedaż odwrotne obciążenie              (poz. 31)</t>
  </si>
  <si>
    <t>Korekty sprzedaży opodatkowanej (sprzedaż mienia)</t>
  </si>
  <si>
    <t>Sprzedaż zwolniona</t>
  </si>
  <si>
    <t>Korekta sprzedaży zwolnionej (sprzedaż mienia)</t>
  </si>
  <si>
    <t>Łącznie (weryfikacja)</t>
  </si>
  <si>
    <t xml:space="preserve">Styczeń 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</si>
  <si>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</si>
  <si>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</si>
  <si>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</si>
  <si>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</si>
  <si>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</si>
  <si>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</si>
  <si>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</si>
  <si>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</si>
  <si>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</si>
  <si>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</si>
  <si>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</si>
  <si>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Razem</t>
  </si>
  <si>
    <t xml:space="preserve">Współczynnik </t>
  </si>
  <si>
    <t>Współczynnik do zastosowania</t>
  </si>
  <si>
    <t>Załacznik Nr 1 do Zarządzenia Nr 10/2022</t>
  </si>
  <si>
    <t xml:space="preserve"> Wójta Gminy Radzanów z dnia 21.02.2022r.</t>
  </si>
  <si>
    <t xml:space="preserve">Metodologia wyliczenia prewspółczynnika                                                                       dla Urzędu Gminy Radzanów za 2021 rok i w 2022 roku. </t>
  </si>
  <si>
    <t>Wartość za 2021 rok</t>
  </si>
  <si>
    <t>Załącznik Nr 2 do Zarządzenia Nr 10/2022</t>
  </si>
  <si>
    <t>Wójta Gminy Radzanów z dnia 21.02.2022r.</t>
  </si>
  <si>
    <t>Metodologia wyliczenia współczynnika proporcji dla Urzędu Gminy Radzanów za 2021 rok i w 2022 roku</t>
  </si>
  <si>
    <t>Wartości za 2021 rok</t>
  </si>
  <si>
    <t>Obrót łączny za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</si>
</sst>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,_z_ł_-;\-* #,##0.00,_z_ł_-;_-* \-??\ _z_ł_-;_-@_-"/>
  </numFmts>
  <fonts count="9" x14ac:knownFonts="1">
    <font>
      <sz val="11"/>
      <color theme="1"/>
      <name val="Calibri"/>
      <family val="2"/>
      <charset val="238"/>
      <scheme val="minor"/>
    </font>
    <font>
      <sz val="11"/>
      <color rgb="FF000000"/>
      <name val="Arial"/>
      <family val="2"/>
      <charset val="238"/>
    </font>
    <font>
      <b/>
      <sz val="10"/>
      <color rgb="FF000000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sz val="8"/>
      <color theme="1"/>
      <name val="Calibri"/>
      <family val="2"/>
      <charset val="238"/>
      <scheme val="minor"/>
    </font>
    <font>
      <b/>
      <sz val="12"/>
      <color rgb="FF00000A"/>
      <name val="Times New Roman"/>
      <family val="1"/>
      <charset val="238"/>
    </font>
    <font>
      <b/>
      <sz val="12"/>
      <color rgb="FF00000A"/>
      <name val="Calibri"/>
      <family val="1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rgb="FFFFFF00"/>
      </patternFill>
    </fill>
    <fill>
      <patternFill patternType="solid">
        <fgColor theme="0"/>
        <bgColor rgb="FFDDDDDD"/>
      </patternFill>
    </fill>
    <fill>
      <patternFill patternType="solid">
        <fgColor theme="0"/>
        <bgColor rgb="FFD9D9D9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164" fontId="1" fillId="0" borderId="0" applyBorder="0" applyProtection="0"/>
    <xf numFmtId="9" fontId="1" fillId="0" borderId="0" applyBorder="0" applyProtection="0"/>
  </cellStyleXfs>
  <cellXfs count="76">
    <xf numFmtId="0" fontId="0" fillId="0" borderId="0" xfId="0"/>
    <xf numFmtId="0" fontId="2" fillId="0" borderId="5" xfId="1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8" xfId="1" applyFont="1" applyBorder="1" applyAlignment="1">
      <alignment horizontal="center"/>
    </xf>
    <xf numFmtId="0" fontId="3" fillId="0" borderId="8" xfId="1" applyFont="1" applyBorder="1" applyAlignment="1">
      <alignment vertical="center"/>
    </xf>
    <xf numFmtId="4" fontId="3" fillId="2" borderId="2" xfId="1" applyNumberFormat="1" applyFont="1" applyFill="1" applyBorder="1"/>
    <xf numFmtId="0" fontId="2" fillId="0" borderId="8" xfId="1" applyFont="1" applyBorder="1" applyAlignment="1">
      <alignment vertical="center"/>
    </xf>
    <xf numFmtId="4" fontId="3" fillId="0" borderId="2" xfId="1" applyNumberFormat="1" applyFont="1" applyBorder="1"/>
    <xf numFmtId="0" fontId="3" fillId="0" borderId="8" xfId="1" applyFont="1" applyBorder="1" applyAlignment="1">
      <alignment vertical="center" wrapText="1"/>
    </xf>
    <xf numFmtId="0" fontId="3" fillId="0" borderId="20" xfId="1" applyFont="1" applyBorder="1" applyAlignment="1">
      <alignment horizontal="center" vertical="center"/>
    </xf>
    <xf numFmtId="0" fontId="3" fillId="0" borderId="21" xfId="1" applyFont="1" applyBorder="1" applyAlignment="1">
      <alignment horizontal="center"/>
    </xf>
    <xf numFmtId="0" fontId="2" fillId="0" borderId="8" xfId="1" applyFont="1" applyBorder="1" applyAlignment="1">
      <alignment vertical="center" wrapText="1"/>
    </xf>
    <xf numFmtId="4" fontId="2" fillId="0" borderId="22" xfId="1" applyNumberFormat="1" applyFont="1" applyBorder="1"/>
    <xf numFmtId="0" fontId="3" fillId="0" borderId="3" xfId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0" fontId="3" fillId="0" borderId="13" xfId="1" applyFont="1" applyBorder="1" applyAlignment="1">
      <alignment wrapText="1"/>
    </xf>
    <xf numFmtId="4" fontId="3" fillId="3" borderId="4" xfId="1" applyNumberFormat="1" applyFont="1" applyFill="1" applyBorder="1" applyAlignment="1">
      <alignment vertical="center"/>
    </xf>
    <xf numFmtId="0" fontId="3" fillId="0" borderId="10" xfId="1" applyFont="1" applyBorder="1" applyAlignment="1">
      <alignment horizontal="center" vertical="center"/>
    </xf>
    <xf numFmtId="0" fontId="3" fillId="0" borderId="11" xfId="1" applyFont="1" applyBorder="1" applyAlignment="1">
      <alignment horizontal="center"/>
    </xf>
    <xf numFmtId="0" fontId="2" fillId="0" borderId="11" xfId="1" applyFont="1" applyBorder="1" applyAlignment="1">
      <alignment wrapText="1"/>
    </xf>
    <xf numFmtId="4" fontId="3" fillId="0" borderId="12" xfId="1" applyNumberFormat="1" applyFont="1" applyBorder="1"/>
    <xf numFmtId="0" fontId="3" fillId="0" borderId="5" xfId="1" applyFont="1" applyBorder="1" applyAlignment="1">
      <alignment horizontal="center" vertical="center"/>
    </xf>
    <xf numFmtId="0" fontId="3" fillId="0" borderId="6" xfId="1" applyFont="1" applyBorder="1" applyAlignment="1">
      <alignment wrapText="1"/>
    </xf>
    <xf numFmtId="4" fontId="3" fillId="0" borderId="7" xfId="1" applyNumberFormat="1" applyFont="1" applyBorder="1"/>
    <xf numFmtId="0" fontId="3" fillId="0" borderId="8" xfId="1" applyFont="1" applyBorder="1" applyAlignment="1">
      <alignment wrapText="1"/>
    </xf>
    <xf numFmtId="0" fontId="3" fillId="0" borderId="8" xfId="1" applyFont="1" applyBorder="1" applyAlignment="1"/>
    <xf numFmtId="0" fontId="3" fillId="0" borderId="9" xfId="1" applyFont="1" applyBorder="1" applyAlignment="1">
      <alignment horizontal="center"/>
    </xf>
    <xf numFmtId="0" fontId="3" fillId="0" borderId="14" xfId="1" applyFont="1" applyBorder="1" applyAlignment="1">
      <alignment horizontal="center" vertical="center"/>
    </xf>
    <xf numFmtId="0" fontId="3" fillId="0" borderId="17" xfId="1" applyFont="1" applyBorder="1" applyAlignment="1">
      <alignment horizontal="center" vertical="center"/>
    </xf>
    <xf numFmtId="0" fontId="3" fillId="0" borderId="18" xfId="1" applyFont="1" applyBorder="1" applyAlignment="1">
      <alignment vertical="center" wrapText="1"/>
    </xf>
    <xf numFmtId="4" fontId="3" fillId="0" borderId="19" xfId="1" applyNumberFormat="1" applyFont="1" applyBorder="1" applyAlignment="1">
      <alignment horizontal="right" vertical="center"/>
    </xf>
    <xf numFmtId="0" fontId="3" fillId="0" borderId="18" xfId="1" applyFont="1" applyBorder="1" applyAlignment="1">
      <alignment wrapText="1"/>
    </xf>
    <xf numFmtId="4" fontId="3" fillId="0" borderId="2" xfId="1" applyNumberFormat="1" applyFont="1" applyBorder="1" applyAlignment="1">
      <alignment vertical="center"/>
    </xf>
    <xf numFmtId="0" fontId="2" fillId="0" borderId="8" xfId="1" applyFont="1" applyBorder="1" applyAlignment="1">
      <alignment horizontal="center"/>
    </xf>
    <xf numFmtId="4" fontId="2" fillId="3" borderId="2" xfId="1" applyNumberFormat="1" applyFont="1" applyFill="1" applyBorder="1"/>
    <xf numFmtId="0" fontId="3" fillId="0" borderId="8" xfId="1" applyFont="1" applyBorder="1"/>
    <xf numFmtId="10" fontId="3" fillId="0" borderId="2" xfId="1" applyNumberFormat="1" applyFont="1" applyBorder="1"/>
    <xf numFmtId="0" fontId="2" fillId="2" borderId="9" xfId="1" applyFont="1" applyFill="1" applyBorder="1" applyAlignment="1">
      <alignment horizontal="right"/>
    </xf>
    <xf numFmtId="9" fontId="2" fillId="2" borderId="4" xfId="1" applyNumberFormat="1" applyFont="1" applyFill="1" applyBorder="1" applyAlignment="1">
      <alignment horizontal="center"/>
    </xf>
    <xf numFmtId="0" fontId="3" fillId="0" borderId="21" xfId="1" applyFont="1" applyBorder="1" applyAlignment="1">
      <alignment horizontal="center" vertical="center"/>
    </xf>
    <xf numFmtId="0" fontId="3" fillId="0" borderId="21" xfId="1" applyFont="1" applyBorder="1" applyAlignment="1">
      <alignment wrapText="1"/>
    </xf>
    <xf numFmtId="4" fontId="3" fillId="0" borderId="22" xfId="1" applyNumberFormat="1" applyFont="1" applyBorder="1"/>
    <xf numFmtId="0" fontId="3" fillId="0" borderId="18" xfId="1" applyFont="1" applyBorder="1" applyAlignment="1">
      <alignment horizontal="center" vertical="center"/>
    </xf>
    <xf numFmtId="4" fontId="3" fillId="3" borderId="19" xfId="1" applyNumberFormat="1" applyFont="1" applyFill="1" applyBorder="1" applyAlignment="1">
      <alignment horizontal="right" vertical="center"/>
    </xf>
    <xf numFmtId="4" fontId="3" fillId="4" borderId="2" xfId="1" applyNumberFormat="1" applyFont="1" applyFill="1" applyBorder="1" applyAlignment="1">
      <alignment horizontal="right"/>
    </xf>
    <xf numFmtId="0" fontId="3" fillId="0" borderId="15" xfId="1" applyFont="1" applyBorder="1" applyAlignment="1">
      <alignment vertical="center" wrapText="1"/>
    </xf>
    <xf numFmtId="4" fontId="3" fillId="0" borderId="16" xfId="1" applyNumberFormat="1" applyFont="1" applyBorder="1" applyAlignment="1">
      <alignment horizontal="right" vertical="center"/>
    </xf>
    <xf numFmtId="0" fontId="3" fillId="0" borderId="8" xfId="1" applyFont="1" applyBorder="1" applyAlignment="1">
      <alignment horizontal="left" vertical="center" wrapText="1"/>
    </xf>
    <xf numFmtId="4" fontId="3" fillId="0" borderId="2" xfId="1" applyNumberFormat="1" applyFont="1" applyBorder="1" applyAlignment="1">
      <alignment horizontal="right" vertical="center"/>
    </xf>
    <xf numFmtId="9" fontId="7" fillId="0" borderId="8" xfId="0" applyNumberFormat="1" applyFont="1" applyBorder="1" applyAlignment="1">
      <alignment horizontal="center" vertical="center"/>
    </xf>
    <xf numFmtId="0" fontId="7" fillId="0" borderId="8" xfId="0" applyFont="1" applyBorder="1"/>
    <xf numFmtId="3" fontId="7" fillId="0" borderId="8" xfId="2" applyNumberFormat="1" applyFont="1" applyBorder="1" applyAlignment="1" applyProtection="1"/>
    <xf numFmtId="0" fontId="7" fillId="0" borderId="21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2" fillId="2" borderId="10" xfId="0" applyFont="1" applyFill="1" applyBorder="1" applyAlignment="1">
      <alignment wrapText="1"/>
    </xf>
    <xf numFmtId="0" fontId="0" fillId="0" borderId="0" xfId="0" applyAlignment="1">
      <alignment wrapText="1"/>
    </xf>
    <xf numFmtId="0" fontId="5" fillId="0" borderId="0" xfId="1" applyFont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7" fillId="0" borderId="8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9" fontId="7" fillId="0" borderId="8" xfId="0" applyNumberFormat="1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10" fontId="7" fillId="0" borderId="23" xfId="3" applyNumberFormat="1" applyFont="1" applyBorder="1" applyAlignment="1" applyProtection="1">
      <alignment horizontal="center" vertical="center"/>
    </xf>
    <xf numFmtId="0" fontId="0" fillId="0" borderId="24" xfId="0" applyBorder="1" applyAlignment="1"/>
    <xf numFmtId="0" fontId="0" fillId="0" borderId="25" xfId="0" applyBorder="1" applyAlignment="1"/>
    <xf numFmtId="9" fontId="2" fillId="2" borderId="23" xfId="0" applyNumberFormat="1" applyFont="1" applyFill="1" applyBorder="1" applyAlignment="1">
      <alignment horizontal="center" vertical="center"/>
    </xf>
    <xf numFmtId="0" fontId="0" fillId="5" borderId="24" xfId="0" applyFill="1" applyBorder="1" applyAlignment="1"/>
    <xf numFmtId="0" fontId="0" fillId="5" borderId="25" xfId="0" applyFill="1" applyBorder="1" applyAlignment="1"/>
    <xf numFmtId="3" fontId="8" fillId="5" borderId="23" xfId="2" applyNumberFormat="1" applyFont="1" applyFill="1" applyBorder="1" applyAlignment="1" applyProtection="1">
      <alignment horizontal="center" vertical="center"/>
    </xf>
    <xf numFmtId="0" fontId="8" fillId="5" borderId="24" xfId="0" applyFont="1" applyFill="1" applyBorder="1" applyAlignment="1">
      <alignment horizontal="center" vertical="center"/>
    </xf>
    <xf numFmtId="0" fontId="8" fillId="5" borderId="25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</cellXfs>
  <cellStyles count="4">
    <cellStyle name="Dziesiętny 2" xfId="2" xr:uid="{00000000-0005-0000-0000-000000000000}"/>
    <cellStyle name="Normalny" xfId="0" builtinId="0"/>
    <cellStyle name="Normalny 2" xfId="1" xr:uid="{00000000-0005-0000-0000-000002000000}"/>
    <cellStyle name="Procentowy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S1/Documents/VAT/prewska&#378;nik%20przez%20firm&#281;/Kopia%20Metodologia%20wyliczenia%20wsp&#243;&#322;czynnika%20i%20prewsp&#243;&#322;czynnika%20dla%20Gminy%20Radzan&#243;w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współczynnik - urząd Gminy"/>
      <sheetName val="Współczynnik"/>
      <sheetName val="Sprzedaż mienia"/>
    </sheetNames>
    <sheetDataSet>
      <sheetData sheetId="0"/>
      <sheetData sheetId="1"/>
      <sheetData sheetId="2">
        <row r="6">
          <cell r="B6">
            <v>0</v>
          </cell>
          <cell r="C6">
            <v>0</v>
          </cell>
        </row>
        <row r="7">
          <cell r="B7">
            <v>0</v>
          </cell>
          <cell r="C7">
            <v>0</v>
          </cell>
        </row>
        <row r="8">
          <cell r="B8">
            <v>0</v>
          </cell>
          <cell r="C8">
            <v>0</v>
          </cell>
        </row>
        <row r="9">
          <cell r="B9">
            <v>0</v>
          </cell>
          <cell r="C9">
            <v>0</v>
          </cell>
        </row>
        <row r="10">
          <cell r="B10">
            <v>0</v>
          </cell>
          <cell r="C10">
            <v>0</v>
          </cell>
        </row>
        <row r="12">
          <cell r="B12">
            <v>0</v>
          </cell>
        </row>
        <row r="13">
          <cell r="B13">
            <v>0</v>
          </cell>
          <cell r="C13">
            <v>0</v>
          </cell>
        </row>
        <row r="14">
          <cell r="B14">
            <v>0</v>
          </cell>
          <cell r="C14">
            <v>0</v>
          </cell>
        </row>
        <row r="15">
          <cell r="B15">
            <v>0</v>
          </cell>
          <cell r="C15">
            <v>0</v>
          </cell>
        </row>
        <row r="16">
          <cell r="B16">
            <v>0</v>
          </cell>
          <cell r="C16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E27"/>
  <sheetViews>
    <sheetView tabSelected="1" topLeftCell="A11" workbookViewId="0">
      <selection activeCell="F19" sqref="F19"/>
    </sheetView>
  </sheetViews>
  <sheetFormatPr defaultRowHeight="15" x14ac:dyDescent="0.25"/>
  <cols>
    <col min="1" max="1" width="1.140625" customWidth="1"/>
    <col min="2" max="2" width="4.28515625" customWidth="1"/>
    <col min="3" max="3" width="6.5703125" customWidth="1"/>
    <col min="4" max="4" width="55.7109375" customWidth="1"/>
    <col min="5" max="5" width="11" customWidth="1"/>
  </cols>
  <sheetData>
    <row r="1" spans="2:5" x14ac:dyDescent="0.25">
      <c r="D1" s="60" t="s">
        <v>60</v>
      </c>
      <c r="E1" s="60"/>
    </row>
    <row r="2" spans="2:5" ht="9.75" customHeight="1" x14ac:dyDescent="0.25">
      <c r="D2" s="60" t="s">
        <v>61</v>
      </c>
      <c r="E2" s="60"/>
    </row>
    <row r="3" spans="2:5" ht="42.75" customHeight="1" thickBot="1" x14ac:dyDescent="0.3">
      <c r="B3" s="59" t="s">
        <v>62</v>
      </c>
      <c r="C3" s="59"/>
      <c r="D3" s="59"/>
      <c r="E3" s="59"/>
    </row>
    <row r="4" spans="2:5" ht="25.5" x14ac:dyDescent="0.25">
      <c r="B4" s="1" t="s">
        <v>0</v>
      </c>
      <c r="C4" s="2" t="s">
        <v>1</v>
      </c>
      <c r="D4" s="2" t="s">
        <v>2</v>
      </c>
      <c r="E4" s="3" t="s">
        <v>63</v>
      </c>
    </row>
    <row r="5" spans="2:5" x14ac:dyDescent="0.25">
      <c r="B5" s="4">
        <v>1</v>
      </c>
      <c r="C5" s="5" t="s">
        <v>3</v>
      </c>
      <c r="D5" s="7" t="s">
        <v>4</v>
      </c>
      <c r="E5" s="8">
        <v>158889.68</v>
      </c>
    </row>
    <row r="6" spans="2:5" ht="12" customHeight="1" x14ac:dyDescent="0.25">
      <c r="B6" s="4"/>
      <c r="C6" s="6"/>
      <c r="D6" s="9" t="s">
        <v>5</v>
      </c>
      <c r="E6" s="10"/>
    </row>
    <row r="7" spans="2:5" ht="65.25" customHeight="1" x14ac:dyDescent="0.25">
      <c r="B7" s="4"/>
      <c r="C7" s="5" t="s">
        <v>6</v>
      </c>
      <c r="D7" s="11" t="s">
        <v>7</v>
      </c>
      <c r="E7" s="8">
        <v>-7100</v>
      </c>
    </row>
    <row r="8" spans="2:5" ht="66" customHeight="1" x14ac:dyDescent="0.25">
      <c r="B8" s="4"/>
      <c r="C8" s="5" t="s">
        <v>6</v>
      </c>
      <c r="D8" s="11" t="s">
        <v>8</v>
      </c>
      <c r="E8" s="10">
        <v>0</v>
      </c>
    </row>
    <row r="9" spans="2:5" ht="41.25" customHeight="1" x14ac:dyDescent="0.25">
      <c r="B9" s="4"/>
      <c r="C9" s="5" t="s">
        <v>6</v>
      </c>
      <c r="D9" s="11" t="s">
        <v>9</v>
      </c>
      <c r="E9" s="10">
        <v>0</v>
      </c>
    </row>
    <row r="10" spans="2:5" ht="29.25" customHeight="1" x14ac:dyDescent="0.25">
      <c r="B10" s="4"/>
      <c r="C10" s="5" t="s">
        <v>6</v>
      </c>
      <c r="D10" s="11" t="s">
        <v>10</v>
      </c>
      <c r="E10" s="10">
        <v>0</v>
      </c>
    </row>
    <row r="11" spans="2:5" ht="16.5" customHeight="1" x14ac:dyDescent="0.25">
      <c r="B11" s="12"/>
      <c r="C11" s="13"/>
      <c r="D11" s="14" t="s">
        <v>34</v>
      </c>
      <c r="E11" s="15">
        <v>151789.68</v>
      </c>
    </row>
    <row r="12" spans="2:5" ht="27" thickBot="1" x14ac:dyDescent="0.3">
      <c r="B12" s="16">
        <v>2</v>
      </c>
      <c r="C12" s="17" t="s">
        <v>29</v>
      </c>
      <c r="D12" s="18" t="s">
        <v>30</v>
      </c>
      <c r="E12" s="19">
        <v>22562706.59</v>
      </c>
    </row>
    <row r="13" spans="2:5" ht="15.75" thickBot="1" x14ac:dyDescent="0.3">
      <c r="B13" s="20"/>
      <c r="C13" s="21"/>
      <c r="D13" s="22" t="s">
        <v>5</v>
      </c>
      <c r="E13" s="23"/>
    </row>
    <row r="14" spans="2:5" ht="27" customHeight="1" x14ac:dyDescent="0.25">
      <c r="B14" s="24" t="s">
        <v>11</v>
      </c>
      <c r="C14" s="5" t="s">
        <v>6</v>
      </c>
      <c r="D14" s="25" t="s">
        <v>25</v>
      </c>
      <c r="E14" s="26">
        <v>0</v>
      </c>
    </row>
    <row r="15" spans="2:5" ht="24.75" customHeight="1" x14ac:dyDescent="0.25">
      <c r="B15" s="4"/>
      <c r="C15" s="5" t="s">
        <v>6</v>
      </c>
      <c r="D15" s="27" t="s">
        <v>12</v>
      </c>
      <c r="E15" s="10">
        <v>51.39</v>
      </c>
    </row>
    <row r="16" spans="2:5" x14ac:dyDescent="0.25">
      <c r="B16" s="4"/>
      <c r="C16" s="5" t="s">
        <v>6</v>
      </c>
      <c r="D16" s="28" t="s">
        <v>13</v>
      </c>
      <c r="E16" s="10">
        <v>0</v>
      </c>
    </row>
    <row r="17" spans="2:5" ht="14.25" customHeight="1" x14ac:dyDescent="0.25">
      <c r="B17" s="12"/>
      <c r="C17" s="42" t="s">
        <v>6</v>
      </c>
      <c r="D17" s="43" t="s">
        <v>31</v>
      </c>
      <c r="E17" s="44">
        <v>0</v>
      </c>
    </row>
    <row r="18" spans="2:5" ht="26.25" customHeight="1" x14ac:dyDescent="0.25">
      <c r="B18" s="4" t="s">
        <v>14</v>
      </c>
      <c r="C18" s="5" t="s">
        <v>6</v>
      </c>
      <c r="D18" s="27" t="s">
        <v>26</v>
      </c>
      <c r="E18" s="47">
        <v>0</v>
      </c>
    </row>
    <row r="19" spans="2:5" ht="25.5" x14ac:dyDescent="0.25">
      <c r="B19" s="31" t="s">
        <v>15</v>
      </c>
      <c r="C19" s="45" t="s">
        <v>6</v>
      </c>
      <c r="D19" s="32" t="s">
        <v>32</v>
      </c>
      <c r="E19" s="46">
        <v>16224523.84</v>
      </c>
    </row>
    <row r="20" spans="2:5" ht="25.5" x14ac:dyDescent="0.25">
      <c r="B20" s="30" t="s">
        <v>16</v>
      </c>
      <c r="C20" s="42" t="s">
        <v>6</v>
      </c>
      <c r="D20" s="48" t="s">
        <v>27</v>
      </c>
      <c r="E20" s="49">
        <v>0</v>
      </c>
    </row>
    <row r="21" spans="2:5" ht="92.25" customHeight="1" x14ac:dyDescent="0.25">
      <c r="B21" s="4" t="s">
        <v>17</v>
      </c>
      <c r="C21" s="5" t="s">
        <v>6</v>
      </c>
      <c r="D21" s="50" t="s">
        <v>33</v>
      </c>
      <c r="E21" s="51">
        <v>645035.48</v>
      </c>
    </row>
    <row r="22" spans="2:5" ht="39.75" customHeight="1" x14ac:dyDescent="0.25">
      <c r="B22" s="31" t="s">
        <v>18</v>
      </c>
      <c r="C22" s="5" t="s">
        <v>6</v>
      </c>
      <c r="D22" s="34" t="s">
        <v>28</v>
      </c>
      <c r="E22" s="33">
        <v>0</v>
      </c>
    </row>
    <row r="23" spans="2:5" ht="24.75" customHeight="1" x14ac:dyDescent="0.25">
      <c r="B23" s="4" t="s">
        <v>19</v>
      </c>
      <c r="C23" s="5" t="s">
        <v>6</v>
      </c>
      <c r="D23" s="32" t="s">
        <v>21</v>
      </c>
      <c r="E23" s="35">
        <v>7100</v>
      </c>
    </row>
    <row r="24" spans="2:5" ht="15.75" customHeight="1" x14ac:dyDescent="0.25">
      <c r="B24" s="4" t="s">
        <v>20</v>
      </c>
      <c r="C24" s="5" t="s">
        <v>6</v>
      </c>
      <c r="D24" s="27" t="s">
        <v>22</v>
      </c>
      <c r="E24" s="35">
        <v>0</v>
      </c>
    </row>
    <row r="25" spans="2:5" x14ac:dyDescent="0.25">
      <c r="B25" s="4"/>
      <c r="C25" s="6"/>
      <c r="D25" s="36" t="s">
        <v>35</v>
      </c>
      <c r="E25" s="37">
        <f>SUM(E12-E15-E19-E21-E23)</f>
        <v>5685995.879999999</v>
      </c>
    </row>
    <row r="26" spans="2:5" x14ac:dyDescent="0.25">
      <c r="B26" s="4">
        <v>3</v>
      </c>
      <c r="C26" s="6" t="s">
        <v>23</v>
      </c>
      <c r="D26" s="38" t="s">
        <v>36</v>
      </c>
      <c r="E26" s="39">
        <v>2.6700000000000002E-2</v>
      </c>
    </row>
    <row r="27" spans="2:5" ht="15.75" thickBot="1" x14ac:dyDescent="0.3">
      <c r="B27" s="16"/>
      <c r="C27" s="29"/>
      <c r="D27" s="40" t="s">
        <v>24</v>
      </c>
      <c r="E27" s="41">
        <v>0.03</v>
      </c>
    </row>
  </sheetData>
  <mergeCells count="3">
    <mergeCell ref="B3:E3"/>
    <mergeCell ref="D1:E1"/>
    <mergeCell ref="D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H25"/>
  <sheetViews>
    <sheetView topLeftCell="A3" workbookViewId="0">
      <selection activeCell="J10" sqref="J10"/>
    </sheetView>
  </sheetViews>
  <sheetFormatPr defaultRowHeight="15" x14ac:dyDescent="0.25"/>
  <cols>
    <col min="1" max="1" width="17.85546875" customWidth="1"/>
    <col min="2" max="2" width="7.42578125" customWidth="1"/>
    <col min="3" max="3" width="7.85546875" customWidth="1"/>
    <col min="4" max="4" width="10" customWidth="1"/>
    <col min="6" max="6" width="8.7109375" customWidth="1"/>
    <col min="8" max="8" width="11.28515625" customWidth="1"/>
  </cols>
  <sheetData>
    <row r="2" spans="1:8" x14ac:dyDescent="0.25">
      <c r="E2" s="60" t="s">
        <v>64</v>
      </c>
      <c r="F2" s="60"/>
      <c r="G2" s="60"/>
      <c r="H2" s="60"/>
    </row>
    <row r="3" spans="1:8" x14ac:dyDescent="0.25">
      <c r="E3" s="60" t="s">
        <v>65</v>
      </c>
      <c r="F3" s="60"/>
      <c r="G3" s="60"/>
      <c r="H3" s="60"/>
    </row>
    <row r="4" spans="1:8" ht="56.25" customHeight="1" x14ac:dyDescent="0.25">
      <c r="B4" s="75" t="s">
        <v>66</v>
      </c>
      <c r="C4" s="75"/>
      <c r="D4" s="75"/>
      <c r="E4" s="75"/>
      <c r="F4" s="75"/>
      <c r="G4" s="75"/>
    </row>
    <row r="5" spans="1:8" ht="6.75" customHeight="1" x14ac:dyDescent="0.25"/>
    <row r="6" spans="1:8" ht="31.5" customHeight="1" x14ac:dyDescent="0.25">
      <c r="H6" s="58" t="s">
        <v>67</v>
      </c>
    </row>
    <row r="7" spans="1:8" x14ac:dyDescent="0.25">
      <c r="A7" s="61" t="s">
        <v>37</v>
      </c>
      <c r="B7" s="61" t="s">
        <v>38</v>
      </c>
      <c r="C7" s="61"/>
      <c r="D7" s="61"/>
      <c r="E7" s="61"/>
      <c r="F7" s="61"/>
      <c r="G7" s="61"/>
      <c r="H7" s="61"/>
    </row>
    <row r="8" spans="1:8" ht="21.75" customHeight="1" x14ac:dyDescent="0.25">
      <c r="A8" s="61"/>
      <c r="B8" s="62" t="s">
        <v>39</v>
      </c>
      <c r="C8" s="63"/>
      <c r="D8" s="64" t="s">
        <v>40</v>
      </c>
      <c r="E8" s="62" t="s">
        <v>41</v>
      </c>
      <c r="F8" s="65" t="s">
        <v>42</v>
      </c>
      <c r="G8" s="65" t="s">
        <v>43</v>
      </c>
      <c r="H8" s="65" t="s">
        <v>44</v>
      </c>
    </row>
    <row r="9" spans="1:8" ht="56.25" customHeight="1" x14ac:dyDescent="0.25">
      <c r="A9" s="61"/>
      <c r="B9" s="52">
        <v>0.23</v>
      </c>
      <c r="C9" s="52">
        <v>0.08</v>
      </c>
      <c r="D9" s="64"/>
      <c r="E9" s="62"/>
      <c r="F9" s="65"/>
      <c r="G9" s="65"/>
      <c r="H9" s="65"/>
    </row>
    <row r="10" spans="1:8" x14ac:dyDescent="0.25">
      <c r="A10" s="53" t="s">
        <v>45</v>
      </c>
      <c r="B10" s="54">
        <v>860</v>
      </c>
      <c r="C10" s="54">
        <v>1614</v>
      </c>
      <c r="D10" s="54">
        <v>0</v>
      </c>
      <c r="E10" s="54">
        <f>'[1]Sprzedaż mienia'!B6</f>
        <v>0</v>
      </c>
      <c r="F10" s="54">
        <v>1115</v>
      </c>
      <c r="G10" s="54">
        <f>'[1]Sprzedaż mienia'!C6</f>
        <v>0</v>
      </c>
      <c r="H10" s="54">
        <f t="shared" ref="H10:H22" si="0">B10+C10+F10</f>
        <v>3589</v>
      </c>
    </row>
    <row r="11" spans="1:8" x14ac:dyDescent="0.25">
      <c r="A11" s="53" t="s">
        <v>46</v>
      </c>
      <c r="B11" s="54">
        <v>860</v>
      </c>
      <c r="C11" s="54">
        <v>2575</v>
      </c>
      <c r="D11" s="54">
        <v>0</v>
      </c>
      <c r="E11" s="54">
        <f>'[1]Sprzedaż mienia'!B7</f>
        <v>0</v>
      </c>
      <c r="F11" s="54">
        <v>1258</v>
      </c>
      <c r="G11" s="54">
        <f>'[1]Sprzedaż mienia'!C7</f>
        <v>0</v>
      </c>
      <c r="H11" s="54">
        <f t="shared" si="0"/>
        <v>4693</v>
      </c>
    </row>
    <row r="12" spans="1:8" x14ac:dyDescent="0.25">
      <c r="A12" s="53" t="s">
        <v>47</v>
      </c>
      <c r="B12" s="54">
        <v>860</v>
      </c>
      <c r="C12" s="54">
        <v>23058</v>
      </c>
      <c r="D12" s="54">
        <v>0</v>
      </c>
      <c r="E12" s="54">
        <f>'[1]Sprzedaż mienia'!B8</f>
        <v>0</v>
      </c>
      <c r="F12" s="54">
        <v>1490</v>
      </c>
      <c r="G12" s="54">
        <f>'[1]Sprzedaż mienia'!C8</f>
        <v>0</v>
      </c>
      <c r="H12" s="54">
        <f t="shared" si="0"/>
        <v>25408</v>
      </c>
    </row>
    <row r="13" spans="1:8" x14ac:dyDescent="0.25">
      <c r="A13" s="53" t="s">
        <v>48</v>
      </c>
      <c r="B13" s="54">
        <v>859</v>
      </c>
      <c r="C13" s="54">
        <v>1959</v>
      </c>
      <c r="D13" s="54">
        <v>0</v>
      </c>
      <c r="E13" s="54">
        <f>'[1]Sprzedaż mienia'!B9</f>
        <v>0</v>
      </c>
      <c r="F13" s="54">
        <v>1402</v>
      </c>
      <c r="G13" s="54">
        <f>'[1]Sprzedaż mienia'!C9</f>
        <v>0</v>
      </c>
      <c r="H13" s="54">
        <f t="shared" si="0"/>
        <v>4220</v>
      </c>
    </row>
    <row r="14" spans="1:8" x14ac:dyDescent="0.25">
      <c r="A14" s="53" t="s">
        <v>49</v>
      </c>
      <c r="B14" s="54">
        <v>860</v>
      </c>
      <c r="C14" s="54">
        <v>2036</v>
      </c>
      <c r="D14" s="54">
        <v>0</v>
      </c>
      <c r="E14" s="54">
        <f>'[1]Sprzedaż mienia'!B10</f>
        <v>0</v>
      </c>
      <c r="F14" s="54">
        <v>1241</v>
      </c>
      <c r="G14" s="54">
        <f>'[1]Sprzedaż mienia'!C10</f>
        <v>0</v>
      </c>
      <c r="H14" s="54">
        <f t="shared" si="0"/>
        <v>4137</v>
      </c>
    </row>
    <row r="15" spans="1:8" x14ac:dyDescent="0.25">
      <c r="A15" s="53" t="s">
        <v>50</v>
      </c>
      <c r="B15" s="54">
        <v>859</v>
      </c>
      <c r="C15" s="54">
        <v>31292</v>
      </c>
      <c r="D15" s="54">
        <v>0</v>
      </c>
      <c r="E15" s="54">
        <v>0</v>
      </c>
      <c r="F15" s="54">
        <v>1275</v>
      </c>
      <c r="G15" s="54">
        <v>0</v>
      </c>
      <c r="H15" s="54">
        <f t="shared" si="0"/>
        <v>33426</v>
      </c>
    </row>
    <row r="16" spans="1:8" x14ac:dyDescent="0.25">
      <c r="A16" s="53" t="s">
        <v>51</v>
      </c>
      <c r="B16" s="54">
        <v>860</v>
      </c>
      <c r="C16" s="54">
        <v>6173</v>
      </c>
      <c r="D16" s="54">
        <v>0</v>
      </c>
      <c r="E16" s="54">
        <f>'[1]Sprzedaż mienia'!B12</f>
        <v>0</v>
      </c>
      <c r="F16" s="54">
        <v>1188</v>
      </c>
      <c r="G16" s="54">
        <v>0</v>
      </c>
      <c r="H16" s="54">
        <f t="shared" si="0"/>
        <v>8221</v>
      </c>
    </row>
    <row r="17" spans="1:8" x14ac:dyDescent="0.25">
      <c r="A17" s="53" t="s">
        <v>52</v>
      </c>
      <c r="B17" s="54">
        <v>860</v>
      </c>
      <c r="C17" s="54">
        <v>2413</v>
      </c>
      <c r="D17" s="54">
        <v>0</v>
      </c>
      <c r="E17" s="54">
        <f>'[1]Sprzedaż mienia'!B13</f>
        <v>0</v>
      </c>
      <c r="F17" s="54">
        <v>1208</v>
      </c>
      <c r="G17" s="54">
        <f>'[1]Sprzedaż mienia'!C13</f>
        <v>0</v>
      </c>
      <c r="H17" s="54">
        <f t="shared" si="0"/>
        <v>4481</v>
      </c>
    </row>
    <row r="18" spans="1:8" x14ac:dyDescent="0.25">
      <c r="A18" s="53" t="s">
        <v>53</v>
      </c>
      <c r="B18" s="54">
        <v>859</v>
      </c>
      <c r="C18" s="54">
        <v>5080</v>
      </c>
      <c r="D18" s="54">
        <v>0</v>
      </c>
      <c r="E18" s="54">
        <f>'[1]Sprzedaż mienia'!B14</f>
        <v>0</v>
      </c>
      <c r="F18" s="54">
        <v>1331</v>
      </c>
      <c r="G18" s="54">
        <f>'[1]Sprzedaż mienia'!C14</f>
        <v>0</v>
      </c>
      <c r="H18" s="54">
        <f t="shared" si="0"/>
        <v>7270</v>
      </c>
    </row>
    <row r="19" spans="1:8" x14ac:dyDescent="0.25">
      <c r="A19" s="53" t="s">
        <v>54</v>
      </c>
      <c r="B19" s="54">
        <v>860</v>
      </c>
      <c r="C19" s="54">
        <v>2715</v>
      </c>
      <c r="D19" s="54">
        <v>0</v>
      </c>
      <c r="E19" s="54">
        <f>'[1]Sprzedaż mienia'!B15</f>
        <v>0</v>
      </c>
      <c r="F19" s="54">
        <v>1116</v>
      </c>
      <c r="G19" s="54">
        <f>'[1]Sprzedaż mienia'!C15</f>
        <v>0</v>
      </c>
      <c r="H19" s="54">
        <f t="shared" si="0"/>
        <v>4691</v>
      </c>
    </row>
    <row r="20" spans="1:8" x14ac:dyDescent="0.25">
      <c r="A20" s="53" t="s">
        <v>55</v>
      </c>
      <c r="B20" s="54">
        <v>860</v>
      </c>
      <c r="C20" s="54">
        <v>26962</v>
      </c>
      <c r="D20" s="54">
        <v>0</v>
      </c>
      <c r="E20" s="54">
        <f>'[1]Sprzedaż mienia'!B16</f>
        <v>0</v>
      </c>
      <c r="F20" s="54">
        <v>1337</v>
      </c>
      <c r="G20" s="54">
        <f>'[1]Sprzedaż mienia'!C16</f>
        <v>0</v>
      </c>
      <c r="H20" s="54">
        <f t="shared" si="0"/>
        <v>29159</v>
      </c>
    </row>
    <row r="21" spans="1:8" x14ac:dyDescent="0.25">
      <c r="A21" s="53" t="s">
        <v>56</v>
      </c>
      <c r="B21" s="54">
        <v>7960</v>
      </c>
      <c r="C21" s="54">
        <v>20474</v>
      </c>
      <c r="D21" s="54">
        <v>0</v>
      </c>
      <c r="E21" s="54">
        <v>7100</v>
      </c>
      <c r="F21" s="54">
        <v>1161</v>
      </c>
      <c r="G21" s="54">
        <v>0</v>
      </c>
      <c r="H21" s="54">
        <f t="shared" si="0"/>
        <v>29595</v>
      </c>
    </row>
    <row r="22" spans="1:8" x14ac:dyDescent="0.25">
      <c r="A22" s="53" t="s">
        <v>57</v>
      </c>
      <c r="B22" s="54">
        <f t="shared" ref="B22:G22" si="1">SUM(B10:B21)</f>
        <v>17417</v>
      </c>
      <c r="C22" s="54">
        <f t="shared" si="1"/>
        <v>126351</v>
      </c>
      <c r="D22" s="54">
        <f t="shared" si="1"/>
        <v>0</v>
      </c>
      <c r="E22" s="54">
        <f t="shared" si="1"/>
        <v>7100</v>
      </c>
      <c r="F22" s="54">
        <f t="shared" si="1"/>
        <v>15122</v>
      </c>
      <c r="G22" s="54">
        <f t="shared" si="1"/>
        <v>0</v>
      </c>
      <c r="H22" s="54">
        <f t="shared" si="0"/>
        <v>158890</v>
      </c>
    </row>
    <row r="23" spans="1:8" x14ac:dyDescent="0.25">
      <c r="A23" s="56" t="s">
        <v>68</v>
      </c>
      <c r="B23" s="72">
        <f>B22+C22+D22+F22</f>
        <v>158890</v>
      </c>
      <c r="C23" s="73"/>
      <c r="D23" s="73"/>
      <c r="E23" s="73"/>
      <c r="F23" s="73"/>
      <c r="G23" s="73"/>
      <c r="H23" s="74"/>
    </row>
    <row r="24" spans="1:8" ht="15.75" thickBot="1" x14ac:dyDescent="0.3">
      <c r="A24" s="55" t="s">
        <v>58</v>
      </c>
      <c r="B24" s="66">
        <f>((B22+C22+D22)-E22)/(B23-E22-G22)</f>
        <v>0.90037551880888067</v>
      </c>
      <c r="C24" s="67"/>
      <c r="D24" s="67"/>
      <c r="E24" s="67"/>
      <c r="F24" s="67"/>
      <c r="G24" s="67"/>
      <c r="H24" s="68"/>
    </row>
    <row r="25" spans="1:8" ht="32.25" customHeight="1" thickBot="1" x14ac:dyDescent="0.3">
      <c r="A25" s="57" t="s">
        <v>59</v>
      </c>
      <c r="B25" s="69">
        <v>0.91</v>
      </c>
      <c r="C25" s="70"/>
      <c r="D25" s="70"/>
      <c r="E25" s="70"/>
      <c r="F25" s="70"/>
      <c r="G25" s="70"/>
      <c r="H25" s="71"/>
    </row>
  </sheetData>
  <mergeCells count="14">
    <mergeCell ref="B24:H24"/>
    <mergeCell ref="B25:H25"/>
    <mergeCell ref="E2:H2"/>
    <mergeCell ref="E3:H3"/>
    <mergeCell ref="B23:H23"/>
    <mergeCell ref="B4:G4"/>
    <mergeCell ref="A7:A9"/>
    <mergeCell ref="B7:H7"/>
    <mergeCell ref="B8:C8"/>
    <mergeCell ref="D8:D9"/>
    <mergeCell ref="E8:E9"/>
    <mergeCell ref="F8:F9"/>
    <mergeCell ref="G8:G9"/>
    <mergeCell ref="H8:H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Zał nr 1</vt:lpstr>
      <vt:lpstr>Zał nr 2</vt:lpstr>
      <vt:lpstr>Arkusz3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AS1</dc:creator>
  <cp:lastModifiedBy>AS1</cp:lastModifiedBy>
  <cp:lastPrinted>2022-02-22T07:32:59Z</cp:lastPrinted>
  <dcterms:created xsi:type="dcterms:W3CDTF">2017-06-16T08:17:38Z</dcterms:created>
  <dcterms:modified xsi:type="dcterms:W3CDTF">2022-02-22T07:42:25Z</dcterms:modified>
</cp:coreProperties>
</file>